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5 год\"/>
    </mc:Choice>
  </mc:AlternateContent>
  <bookViews>
    <workbookView xWindow="0" yWindow="60" windowWidth="21570" windowHeight="10185"/>
  </bookViews>
  <sheets>
    <sheet name="на 01.04.2024" sheetId="2" r:id="rId1"/>
  </sheets>
  <definedNames>
    <definedName name="_xlnm.Print_Titles" localSheetId="0">'на 01.04.2024'!$4:$6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E76" i="2" l="1"/>
  <c r="F56" i="2"/>
  <c r="D72" i="2" l="1"/>
  <c r="C72" i="2"/>
  <c r="D67" i="2"/>
  <c r="C67" i="2"/>
  <c r="D64" i="2"/>
  <c r="C64" i="2"/>
  <c r="D61" i="2"/>
  <c r="C61" i="2"/>
  <c r="D58" i="2"/>
  <c r="C58" i="2"/>
  <c r="D53" i="2"/>
  <c r="C53" i="2"/>
  <c r="D50" i="2"/>
  <c r="C50" i="2"/>
  <c r="D47" i="2"/>
  <c r="C47" i="2"/>
  <c r="D40" i="2"/>
  <c r="C40" i="2"/>
  <c r="D37" i="2"/>
  <c r="C37" i="2"/>
  <c r="D34" i="2"/>
  <c r="D31" i="2"/>
  <c r="C31" i="2"/>
  <c r="D28" i="2"/>
  <c r="D25" i="2"/>
  <c r="D18" i="2"/>
  <c r="C18" i="2"/>
  <c r="D15" i="2"/>
  <c r="C15" i="2"/>
  <c r="D12" i="2"/>
  <c r="C12" i="2"/>
  <c r="D9" i="2"/>
  <c r="C9" i="2"/>
  <c r="F76" i="2" l="1"/>
  <c r="E73" i="2"/>
  <c r="E70" i="2"/>
  <c r="F73" i="2"/>
  <c r="F68" i="2"/>
  <c r="E68" i="2"/>
  <c r="F54" i="2"/>
  <c r="E54" i="2"/>
  <c r="F43" i="2"/>
  <c r="E43" i="2"/>
  <c r="F41" i="2"/>
  <c r="E41" i="2"/>
  <c r="F21" i="2"/>
  <c r="E21" i="2"/>
  <c r="F19" i="2"/>
  <c r="E19" i="2"/>
  <c r="F70" i="2"/>
  <c r="F65" i="2"/>
  <c r="E65" i="2"/>
  <c r="F62" i="2"/>
  <c r="E62" i="2"/>
  <c r="F59" i="2"/>
  <c r="E59" i="2"/>
  <c r="E56" i="2"/>
  <c r="F51" i="2"/>
  <c r="E51" i="2"/>
  <c r="F48" i="2"/>
  <c r="E48" i="2"/>
  <c r="F45" i="2"/>
  <c r="E45" i="2"/>
  <c r="F38" i="2"/>
  <c r="E38" i="2"/>
  <c r="F35" i="2"/>
  <c r="E35" i="2"/>
  <c r="F32" i="2"/>
  <c r="E32" i="2"/>
  <c r="F29" i="2"/>
  <c r="E29" i="2"/>
  <c r="F26" i="2"/>
  <c r="E26" i="2"/>
  <c r="F23" i="2"/>
  <c r="E23" i="2"/>
  <c r="F16" i="2"/>
  <c r="E16" i="2"/>
  <c r="F13" i="2"/>
  <c r="E13" i="2"/>
  <c r="F10" i="2"/>
  <c r="E10" i="2"/>
  <c r="F7" i="2"/>
  <c r="E7" i="2"/>
  <c r="E75" i="2" l="1"/>
  <c r="F75" i="2"/>
  <c r="I74" i="2" l="1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H61" i="2"/>
  <c r="I60" i="2"/>
  <c r="H60" i="2"/>
  <c r="I59" i="2"/>
  <c r="H59" i="2"/>
  <c r="H58" i="2"/>
  <c r="I57" i="2"/>
  <c r="H57" i="2"/>
  <c r="I56" i="2"/>
  <c r="H56" i="2"/>
  <c r="I55" i="2"/>
  <c r="H55" i="2"/>
  <c r="I54" i="2"/>
  <c r="H54" i="2"/>
  <c r="I53" i="2"/>
  <c r="I52" i="2"/>
  <c r="H52" i="2"/>
  <c r="I51" i="2"/>
  <c r="H51" i="2"/>
  <c r="I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H37" i="2"/>
  <c r="I36" i="2"/>
  <c r="H36" i="2"/>
  <c r="I35" i="2"/>
  <c r="H35" i="2"/>
  <c r="I34" i="2"/>
  <c r="I33" i="2"/>
  <c r="H33" i="2"/>
  <c r="I32" i="2"/>
  <c r="H32" i="2"/>
  <c r="H31" i="2"/>
  <c r="I30" i="2"/>
  <c r="H30" i="2"/>
  <c r="I29" i="2"/>
  <c r="H29" i="2"/>
  <c r="I28" i="2"/>
  <c r="I27" i="2"/>
  <c r="H27" i="2"/>
  <c r="I26" i="2"/>
  <c r="H26" i="2"/>
  <c r="I25" i="2"/>
  <c r="I24" i="2"/>
  <c r="H24" i="2"/>
  <c r="I23" i="2"/>
  <c r="H23" i="2"/>
  <c r="I22" i="2"/>
  <c r="H22" i="2"/>
  <c r="I21" i="2"/>
  <c r="H21" i="2"/>
  <c r="I20" i="2"/>
  <c r="H20" i="2"/>
  <c r="I19" i="2"/>
  <c r="H19" i="2"/>
  <c r="H18" i="2"/>
  <c r="I17" i="2"/>
  <c r="H17" i="2"/>
  <c r="I16" i="2"/>
  <c r="H16" i="2"/>
  <c r="H15" i="2"/>
  <c r="I14" i="2"/>
  <c r="H14" i="2"/>
  <c r="I13" i="2"/>
  <c r="H13" i="2"/>
  <c r="H12" i="2"/>
  <c r="I11" i="2"/>
  <c r="H11" i="2"/>
  <c r="I10" i="2"/>
  <c r="H10" i="2"/>
  <c r="H9" i="2"/>
  <c r="I8" i="2"/>
  <c r="H8" i="2"/>
  <c r="G53" i="2"/>
  <c r="F77" i="2" l="1"/>
  <c r="E77" i="2"/>
  <c r="C76" i="2"/>
  <c r="C75" i="2"/>
  <c r="D76" i="2"/>
  <c r="D75" i="2"/>
  <c r="I61" i="2"/>
  <c r="I58" i="2"/>
  <c r="I37" i="2"/>
  <c r="I31" i="2"/>
  <c r="I18" i="2"/>
  <c r="I15" i="2"/>
  <c r="I12" i="2"/>
  <c r="I9" i="2"/>
  <c r="I76" i="2" l="1"/>
  <c r="H76" i="2"/>
  <c r="H77" i="2"/>
  <c r="H75" i="2"/>
  <c r="I75" i="2"/>
  <c r="D77" i="2"/>
  <c r="I77" i="2" s="1"/>
  <c r="C77" i="2"/>
  <c r="G7" i="2"/>
  <c r="H7" i="2"/>
  <c r="G8" i="2"/>
  <c r="G50" i="2" l="1"/>
  <c r="G15" i="2" l="1"/>
  <c r="G14" i="2"/>
  <c r="G13" i="2"/>
  <c r="G74" i="2" l="1"/>
  <c r="G73" i="2"/>
  <c r="G69" i="2"/>
  <c r="G68" i="2"/>
  <c r="G72" i="2" l="1"/>
  <c r="G71" i="2" l="1"/>
  <c r="G70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2" i="2"/>
  <c r="G51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2" i="2"/>
  <c r="G11" i="2"/>
  <c r="G10" i="2"/>
  <c r="G9" i="2"/>
  <c r="G76" i="2" l="1"/>
  <c r="G75" i="2"/>
  <c r="G77" i="2"/>
</calcChain>
</file>

<file path=xl/sharedStrings.xml><?xml version="1.0" encoding="utf-8"?>
<sst xmlns="http://schemas.openxmlformats.org/spreadsheetml/2006/main" count="121" uniqueCount="43">
  <si>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</si>
  <si>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</si>
  <si>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</si>
  <si>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</si>
  <si>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</si>
  <si>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</si>
  <si>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</si>
  <si>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</si>
  <si>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</si>
  <si>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</si>
  <si>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</si>
  <si>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</si>
  <si>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</si>
  <si>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</si>
  <si>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</si>
  <si>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</si>
  <si>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</si>
  <si>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</si>
  <si>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</si>
  <si>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</si>
  <si>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</si>
  <si>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</si>
  <si>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</si>
  <si>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</si>
  <si>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</si>
  <si>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</si>
  <si>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</si>
  <si>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</si>
  <si>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</si>
  <si>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</si>
  <si>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«город Оренбург» (3100000000), в т.ч. за счет средств</t>
  </si>
  <si>
    <t>Отклонение факт. 2025 года от факт. 2024 года</t>
  </si>
  <si>
    <t>Муниципальная программа энергосбережения и повышения энергетической эффективности в городе Оренбурге на 2016-2027 годы(0900000000),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</si>
  <si>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2018-2029 годы"(4300000000), в т.ч. за счет средств</t>
  </si>
  <si>
    <t>в разрезе муниципальных программ по состоянию на 01.10.2025</t>
  </si>
  <si>
    <t>Фактическое исполнение на 01.10.2024</t>
  </si>
  <si>
    <t>Фактическое исполнение на 01.10.2025</t>
  </si>
  <si>
    <t>(тыс. руб.)</t>
  </si>
  <si>
    <t>7=6-5</t>
  </si>
  <si>
    <t>8=6/5</t>
  </si>
  <si>
    <t xml:space="preserve">Отклонение фактического исполнения от плана </t>
  </si>
  <si>
    <t xml:space="preserve">% исполнения </t>
  </si>
  <si>
    <t>9=4-6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</si>
</sst>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;[Red]\-#,##0.00;0.00"/>
    <numFmt numFmtId="166" formatCode="#,##0.0;[Red]\-#,##0.0;0.0"/>
  </numFmts>
  <fonts count="10" x14ac:knownFonts="1">
    <font>
      <sz val="10"/>
      <name val="Arial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wrapText="1"/>
      <protection hidden="1"/>
    </xf>
    <xf numFmtId="0" fontId="0" fillId="2" borderId="0" xfId="0" applyFill="1"/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4" fillId="2" borderId="1" xfId="2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 applyProtection="1">
      <alignment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2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protection hidden="1"/>
    </xf>
    <xf numFmtId="166" fontId="4" fillId="2" borderId="1" xfId="0" applyNumberFormat="1" applyFont="1" applyFill="1" applyBorder="1" applyAlignment="1" applyProtection="1">
      <alignment vertical="center"/>
      <protection hidden="1"/>
    </xf>
    <xf numFmtId="166" fontId="4" fillId="2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right"/>
      <protection hidden="1"/>
    </xf>
    <xf numFmtId="0" fontId="6" fillId="2" borderId="0" xfId="0" applyNumberFormat="1" applyFont="1" applyFill="1" applyAlignment="1" applyProtection="1">
      <alignment horizontal="center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zoomScale="87" zoomScaleNormal="87" workbookViewId="0">
      <selection activeCell="I10" sqref="I10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5.140625" style="6" customWidth="1"/>
    <col min="4" max="4" width="14.28515625" style="6" customWidth="1"/>
    <col min="5" max="5" width="15" style="6" customWidth="1"/>
    <col min="6" max="6" width="14.85546875" style="6" customWidth="1"/>
    <col min="7" max="7" width="14.7109375" customWidth="1"/>
    <col min="8" max="8" width="12.42578125" customWidth="1"/>
    <col min="9" max="9" width="16.28515625" customWidth="1"/>
    <col min="10" max="10" width="13.85546875" customWidth="1"/>
    <col min="11" max="198" width="9.140625" customWidth="1"/>
  </cols>
  <sheetData>
    <row r="1" spans="1:9" ht="18.75" customHeight="1" x14ac:dyDescent="0.2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9" ht="16.5" customHeight="1" x14ac:dyDescent="0.25">
      <c r="A2" s="24" t="s">
        <v>34</v>
      </c>
      <c r="B2" s="24"/>
      <c r="C2" s="24"/>
      <c r="D2" s="24"/>
      <c r="E2" s="24"/>
      <c r="F2" s="24"/>
      <c r="G2" s="24"/>
      <c r="H2" s="24"/>
      <c r="I2" s="24"/>
    </row>
    <row r="3" spans="1:9" ht="18" customHeight="1" x14ac:dyDescent="0.25">
      <c r="A3" s="2"/>
      <c r="B3" s="2"/>
      <c r="H3" s="28" t="s">
        <v>37</v>
      </c>
    </row>
    <row r="4" spans="1:9" ht="18" customHeight="1" x14ac:dyDescent="0.25">
      <c r="A4" s="29" t="s">
        <v>23</v>
      </c>
      <c r="B4" s="29" t="s">
        <v>22</v>
      </c>
      <c r="C4" s="27">
        <v>2024</v>
      </c>
      <c r="D4" s="27"/>
      <c r="E4" s="26">
        <v>2025</v>
      </c>
      <c r="F4" s="26"/>
      <c r="G4" s="26"/>
      <c r="H4" s="26"/>
      <c r="I4" s="25" t="s">
        <v>31</v>
      </c>
    </row>
    <row r="5" spans="1:9" s="3" customFormat="1" ht="73.5" customHeight="1" x14ac:dyDescent="0.2">
      <c r="A5" s="30"/>
      <c r="B5" s="30"/>
      <c r="C5" s="7" t="s">
        <v>21</v>
      </c>
      <c r="D5" s="7" t="s">
        <v>35</v>
      </c>
      <c r="E5" s="7" t="s">
        <v>21</v>
      </c>
      <c r="F5" s="7" t="s">
        <v>36</v>
      </c>
      <c r="G5" s="7" t="s">
        <v>40</v>
      </c>
      <c r="H5" s="7" t="s">
        <v>41</v>
      </c>
      <c r="I5" s="25"/>
    </row>
    <row r="6" spans="1:9" s="3" customFormat="1" ht="15" x14ac:dyDescent="0.2">
      <c r="A6" s="15">
        <v>1</v>
      </c>
      <c r="B6" s="15">
        <v>2</v>
      </c>
      <c r="C6" s="14">
        <v>3</v>
      </c>
      <c r="D6" s="14">
        <v>4</v>
      </c>
      <c r="E6" s="14">
        <v>5</v>
      </c>
      <c r="F6" s="14">
        <v>6</v>
      </c>
      <c r="G6" s="14" t="s">
        <v>38</v>
      </c>
      <c r="H6" s="14" t="s">
        <v>39</v>
      </c>
      <c r="I6" s="16" t="s">
        <v>42</v>
      </c>
    </row>
    <row r="7" spans="1:9" s="3" customFormat="1" ht="45" x14ac:dyDescent="0.25">
      <c r="A7" s="17">
        <v>1</v>
      </c>
      <c r="B7" s="4" t="s">
        <v>20</v>
      </c>
      <c r="C7" s="13">
        <v>947034.91</v>
      </c>
      <c r="D7" s="13">
        <v>660424.56999999995</v>
      </c>
      <c r="E7" s="13">
        <f>E8+E9</f>
        <v>965446.47</v>
      </c>
      <c r="F7" s="13">
        <f>F8+F9</f>
        <v>694233.82000000007</v>
      </c>
      <c r="G7" s="20">
        <f t="shared" ref="G7:G37" si="0">F7-E7</f>
        <v>-271212.64999999991</v>
      </c>
      <c r="H7" s="21">
        <f t="shared" ref="H7" si="1">F7/E7*100</f>
        <v>71.908059283701149</v>
      </c>
      <c r="I7" s="12">
        <f>F7-D7</f>
        <v>33809.250000000116</v>
      </c>
    </row>
    <row r="8" spans="1:9" ht="15" x14ac:dyDescent="0.25">
      <c r="A8" s="17" t="s">
        <v>3</v>
      </c>
      <c r="B8" s="4" t="s">
        <v>0</v>
      </c>
      <c r="C8" s="13">
        <v>348633.51</v>
      </c>
      <c r="D8" s="13">
        <v>222623.76</v>
      </c>
      <c r="E8" s="13">
        <v>376644</v>
      </c>
      <c r="F8" s="13">
        <v>250475.94</v>
      </c>
      <c r="G8" s="20">
        <f t="shared" si="0"/>
        <v>-126168.06</v>
      </c>
      <c r="H8" s="21">
        <f t="shared" ref="H8:H71" si="2">F8/E8*100</f>
        <v>66.502039060757639</v>
      </c>
      <c r="I8" s="12">
        <f t="shared" ref="I8:I71" si="3">F8-D8</f>
        <v>27852.179999999993</v>
      </c>
    </row>
    <row r="9" spans="1:9" ht="15" x14ac:dyDescent="0.25">
      <c r="A9" s="17" t="s">
        <v>3</v>
      </c>
      <c r="B9" s="4" t="s">
        <v>1</v>
      </c>
      <c r="C9" s="13">
        <f>C7-C8</f>
        <v>598401.4</v>
      </c>
      <c r="D9" s="13">
        <f>D7-D8</f>
        <v>437800.80999999994</v>
      </c>
      <c r="E9" s="13">
        <v>588802.47</v>
      </c>
      <c r="F9" s="13">
        <v>443757.88</v>
      </c>
      <c r="G9" s="20">
        <f t="shared" si="0"/>
        <v>-145044.58999999997</v>
      </c>
      <c r="H9" s="21">
        <f t="shared" si="2"/>
        <v>75.366171612697201</v>
      </c>
      <c r="I9" s="12">
        <f t="shared" si="3"/>
        <v>5957.0700000000652</v>
      </c>
    </row>
    <row r="10" spans="1:9" ht="45" x14ac:dyDescent="0.25">
      <c r="A10" s="17">
        <v>2</v>
      </c>
      <c r="B10" s="4" t="s">
        <v>25</v>
      </c>
      <c r="C10" s="13">
        <v>6275265.7199999997</v>
      </c>
      <c r="D10" s="13">
        <v>2997005.48</v>
      </c>
      <c r="E10" s="13">
        <f t="shared" ref="E10:F10" si="4">E11+E12</f>
        <v>5216350.84</v>
      </c>
      <c r="F10" s="13">
        <f t="shared" si="4"/>
        <v>1817917.17</v>
      </c>
      <c r="G10" s="20">
        <f t="shared" si="0"/>
        <v>-3398433.67</v>
      </c>
      <c r="H10" s="21">
        <f t="shared" si="2"/>
        <v>34.850362365580459</v>
      </c>
      <c r="I10" s="12">
        <f t="shared" si="3"/>
        <v>-1179088.31</v>
      </c>
    </row>
    <row r="11" spans="1:9" ht="15" x14ac:dyDescent="0.25">
      <c r="A11" s="17"/>
      <c r="B11" s="4" t="s">
        <v>0</v>
      </c>
      <c r="C11" s="13">
        <v>1012707.12</v>
      </c>
      <c r="D11" s="13">
        <v>537863.41</v>
      </c>
      <c r="E11" s="13">
        <v>847055.94</v>
      </c>
      <c r="F11" s="13">
        <v>420795.45</v>
      </c>
      <c r="G11" s="20">
        <f t="shared" si="0"/>
        <v>-426260.48999999993</v>
      </c>
      <c r="H11" s="21">
        <f t="shared" si="2"/>
        <v>49.677409735182309</v>
      </c>
      <c r="I11" s="12">
        <f t="shared" si="3"/>
        <v>-117067.96000000002</v>
      </c>
    </row>
    <row r="12" spans="1:9" ht="15" x14ac:dyDescent="0.25">
      <c r="A12" s="17"/>
      <c r="B12" s="4" t="s">
        <v>1</v>
      </c>
      <c r="C12" s="13">
        <f>C10-C11</f>
        <v>5262558.5999999996</v>
      </c>
      <c r="D12" s="13">
        <f>D10-D11</f>
        <v>2459142.0699999998</v>
      </c>
      <c r="E12" s="13">
        <v>4369294.9000000004</v>
      </c>
      <c r="F12" s="13">
        <v>1397121.72</v>
      </c>
      <c r="G12" s="20">
        <f t="shared" si="0"/>
        <v>-2972173.1800000006</v>
      </c>
      <c r="H12" s="21">
        <f t="shared" si="2"/>
        <v>31.975908057842467</v>
      </c>
      <c r="I12" s="12">
        <f t="shared" si="3"/>
        <v>-1062020.3499999999</v>
      </c>
    </row>
    <row r="13" spans="1:9" ht="105" x14ac:dyDescent="0.25">
      <c r="A13" s="18">
        <v>3</v>
      </c>
      <c r="B13" s="4" t="s">
        <v>27</v>
      </c>
      <c r="C13" s="13">
        <v>55883</v>
      </c>
      <c r="D13" s="13">
        <v>40821.1</v>
      </c>
      <c r="E13" s="13">
        <f t="shared" ref="E13:F13" si="5">E14+E15</f>
        <v>59255.53</v>
      </c>
      <c r="F13" s="13">
        <f t="shared" si="5"/>
        <v>34937.730000000003</v>
      </c>
      <c r="G13" s="20">
        <f t="shared" ref="G13:G15" si="6">F13-E13</f>
        <v>-24317.799999999996</v>
      </c>
      <c r="H13" s="21">
        <f t="shared" si="2"/>
        <v>58.961129872604303</v>
      </c>
      <c r="I13" s="12">
        <f t="shared" si="3"/>
        <v>-5883.3699999999953</v>
      </c>
    </row>
    <row r="14" spans="1:9" ht="15" x14ac:dyDescent="0.25">
      <c r="A14" s="17" t="s">
        <v>3</v>
      </c>
      <c r="B14" s="4" t="s">
        <v>0</v>
      </c>
      <c r="C14" s="13">
        <v>51293.8</v>
      </c>
      <c r="D14" s="13">
        <v>37470.980000000003</v>
      </c>
      <c r="E14" s="13">
        <v>53501.43</v>
      </c>
      <c r="F14" s="13">
        <v>30841.52</v>
      </c>
      <c r="G14" s="20">
        <f t="shared" si="6"/>
        <v>-22659.91</v>
      </c>
      <c r="H14" s="21">
        <f t="shared" si="2"/>
        <v>57.646160111982056</v>
      </c>
      <c r="I14" s="12">
        <f t="shared" si="3"/>
        <v>-6629.4600000000028</v>
      </c>
    </row>
    <row r="15" spans="1:9" ht="15" x14ac:dyDescent="0.25">
      <c r="A15" s="17" t="s">
        <v>3</v>
      </c>
      <c r="B15" s="4" t="s">
        <v>1</v>
      </c>
      <c r="C15" s="13">
        <f>C13-C14</f>
        <v>4589.1999999999971</v>
      </c>
      <c r="D15" s="13">
        <f>D13-D14</f>
        <v>3350.1199999999953</v>
      </c>
      <c r="E15" s="13">
        <v>5754.1</v>
      </c>
      <c r="F15" s="13">
        <v>4096.21</v>
      </c>
      <c r="G15" s="20">
        <f t="shared" si="6"/>
        <v>-1657.8900000000003</v>
      </c>
      <c r="H15" s="21">
        <f t="shared" si="2"/>
        <v>71.1876748753063</v>
      </c>
      <c r="I15" s="12">
        <f t="shared" si="3"/>
        <v>746.09000000000469</v>
      </c>
    </row>
    <row r="16" spans="1:9" ht="45" x14ac:dyDescent="0.25">
      <c r="A16" s="17">
        <v>4</v>
      </c>
      <c r="B16" s="4" t="s">
        <v>19</v>
      </c>
      <c r="C16" s="13">
        <v>13014667.550000001</v>
      </c>
      <c r="D16" s="13">
        <v>9073918.75</v>
      </c>
      <c r="E16" s="13">
        <f t="shared" ref="E16:F16" si="7">E17+E18</f>
        <v>15804001.18</v>
      </c>
      <c r="F16" s="13">
        <f t="shared" si="7"/>
        <v>10217291.279999999</v>
      </c>
      <c r="G16" s="20">
        <f t="shared" si="0"/>
        <v>-5586709.9000000004</v>
      </c>
      <c r="H16" s="21">
        <f t="shared" si="2"/>
        <v>64.650028582192249</v>
      </c>
      <c r="I16" s="12">
        <f t="shared" si="3"/>
        <v>1143372.5299999993</v>
      </c>
    </row>
    <row r="17" spans="1:9" ht="15" x14ac:dyDescent="0.25">
      <c r="A17" s="17" t="s">
        <v>3</v>
      </c>
      <c r="B17" s="4" t="s">
        <v>0</v>
      </c>
      <c r="C17" s="13">
        <v>4403694.25</v>
      </c>
      <c r="D17" s="13">
        <v>2979887.94</v>
      </c>
      <c r="E17" s="13">
        <v>5060559.58</v>
      </c>
      <c r="F17" s="13">
        <v>3470835.11</v>
      </c>
      <c r="G17" s="20">
        <f t="shared" si="0"/>
        <v>-1589724.4700000002</v>
      </c>
      <c r="H17" s="21">
        <f t="shared" si="2"/>
        <v>68.585994397086026</v>
      </c>
      <c r="I17" s="12">
        <f t="shared" si="3"/>
        <v>490947.16999999993</v>
      </c>
    </row>
    <row r="18" spans="1:9" ht="15" x14ac:dyDescent="0.25">
      <c r="A18" s="17" t="s">
        <v>3</v>
      </c>
      <c r="B18" s="4" t="s">
        <v>1</v>
      </c>
      <c r="C18" s="13">
        <f>C16-C17</f>
        <v>8610973.3000000007</v>
      </c>
      <c r="D18" s="13">
        <f>D16-D17</f>
        <v>6094030.8100000005</v>
      </c>
      <c r="E18" s="13">
        <v>10743441.6</v>
      </c>
      <c r="F18" s="13">
        <v>6746456.1699999999</v>
      </c>
      <c r="G18" s="20">
        <f t="shared" si="0"/>
        <v>-3996985.4299999997</v>
      </c>
      <c r="H18" s="21">
        <f t="shared" si="2"/>
        <v>62.796042657317564</v>
      </c>
      <c r="I18" s="12">
        <f t="shared" si="3"/>
        <v>652425.3599999994</v>
      </c>
    </row>
    <row r="19" spans="1:9" ht="60" x14ac:dyDescent="0.25">
      <c r="A19" s="17">
        <v>5</v>
      </c>
      <c r="B19" s="4" t="s">
        <v>18</v>
      </c>
      <c r="C19" s="13">
        <v>168725.1</v>
      </c>
      <c r="D19" s="13">
        <v>100938.02</v>
      </c>
      <c r="E19" s="13">
        <f>E20</f>
        <v>170324.67</v>
      </c>
      <c r="F19" s="13">
        <f>F20</f>
        <v>116711.09</v>
      </c>
      <c r="G19" s="20">
        <f t="shared" si="0"/>
        <v>-53613.580000000016</v>
      </c>
      <c r="H19" s="21">
        <f t="shared" si="2"/>
        <v>68.522716057515325</v>
      </c>
      <c r="I19" s="12">
        <f t="shared" si="3"/>
        <v>15773.069999999992</v>
      </c>
    </row>
    <row r="20" spans="1:9" ht="15" x14ac:dyDescent="0.25">
      <c r="A20" s="17" t="s">
        <v>3</v>
      </c>
      <c r="B20" s="4" t="s">
        <v>0</v>
      </c>
      <c r="C20" s="13">
        <v>168725.1</v>
      </c>
      <c r="D20" s="13">
        <v>100938.02</v>
      </c>
      <c r="E20" s="13">
        <v>170324.67</v>
      </c>
      <c r="F20" s="13">
        <v>116711.09</v>
      </c>
      <c r="G20" s="20">
        <f t="shared" si="0"/>
        <v>-53613.580000000016</v>
      </c>
      <c r="H20" s="21">
        <f t="shared" si="2"/>
        <v>68.522716057515325</v>
      </c>
      <c r="I20" s="12">
        <f t="shared" si="3"/>
        <v>15773.069999999992</v>
      </c>
    </row>
    <row r="21" spans="1:9" ht="60" x14ac:dyDescent="0.25">
      <c r="A21" s="17">
        <v>6</v>
      </c>
      <c r="B21" s="4" t="s">
        <v>32</v>
      </c>
      <c r="C21" s="13">
        <v>16056.25</v>
      </c>
      <c r="D21" s="13">
        <v>11820.88</v>
      </c>
      <c r="E21" s="13">
        <f>E22</f>
        <v>9728.01</v>
      </c>
      <c r="F21" s="13">
        <f>F22</f>
        <v>7402.73</v>
      </c>
      <c r="G21" s="20">
        <f t="shared" si="0"/>
        <v>-2325.2800000000007</v>
      </c>
      <c r="H21" s="21">
        <f t="shared" si="2"/>
        <v>76.097064044958827</v>
      </c>
      <c r="I21" s="12">
        <f t="shared" si="3"/>
        <v>-4418.1499999999996</v>
      </c>
    </row>
    <row r="22" spans="1:9" ht="15" x14ac:dyDescent="0.25">
      <c r="A22" s="17" t="s">
        <v>3</v>
      </c>
      <c r="B22" s="4" t="s">
        <v>0</v>
      </c>
      <c r="C22" s="13">
        <v>16056.25</v>
      </c>
      <c r="D22" s="13">
        <v>11820.88</v>
      </c>
      <c r="E22" s="13">
        <v>9728.01</v>
      </c>
      <c r="F22" s="13">
        <v>7402.73</v>
      </c>
      <c r="G22" s="20">
        <f t="shared" si="0"/>
        <v>-2325.2800000000007</v>
      </c>
      <c r="H22" s="21">
        <f t="shared" si="2"/>
        <v>76.097064044958827</v>
      </c>
      <c r="I22" s="12">
        <f t="shared" si="3"/>
        <v>-4418.1499999999996</v>
      </c>
    </row>
    <row r="23" spans="1:9" ht="105" x14ac:dyDescent="0.25">
      <c r="A23" s="17">
        <v>7</v>
      </c>
      <c r="B23" s="4" t="s">
        <v>17</v>
      </c>
      <c r="C23" s="13">
        <v>240310.5</v>
      </c>
      <c r="D23" s="13">
        <v>174268.61</v>
      </c>
      <c r="E23" s="13">
        <f t="shared" ref="E23:F23" si="8">E24+E25</f>
        <v>277096.90999999997</v>
      </c>
      <c r="F23" s="13">
        <f t="shared" si="8"/>
        <v>199133.69</v>
      </c>
      <c r="G23" s="20">
        <f t="shared" si="0"/>
        <v>-77963.219999999972</v>
      </c>
      <c r="H23" s="21">
        <f t="shared" si="2"/>
        <v>71.864276653247416</v>
      </c>
      <c r="I23" s="12">
        <f t="shared" si="3"/>
        <v>24865.080000000016</v>
      </c>
    </row>
    <row r="24" spans="1:9" ht="15" x14ac:dyDescent="0.25">
      <c r="A24" s="17" t="s">
        <v>3</v>
      </c>
      <c r="B24" s="4" t="s">
        <v>0</v>
      </c>
      <c r="C24" s="13">
        <v>240310.5</v>
      </c>
      <c r="D24" s="13">
        <v>174268.61</v>
      </c>
      <c r="E24" s="13">
        <v>277096.90999999997</v>
      </c>
      <c r="F24" s="13">
        <v>199133.69</v>
      </c>
      <c r="G24" s="20">
        <f t="shared" si="0"/>
        <v>-77963.219999999972</v>
      </c>
      <c r="H24" s="21">
        <f t="shared" si="2"/>
        <v>71.864276653247416</v>
      </c>
      <c r="I24" s="12">
        <f t="shared" si="3"/>
        <v>24865.080000000016</v>
      </c>
    </row>
    <row r="25" spans="1:9" ht="15" x14ac:dyDescent="0.25">
      <c r="A25" s="17" t="s">
        <v>3</v>
      </c>
      <c r="B25" s="4" t="s">
        <v>1</v>
      </c>
      <c r="C25" s="13">
        <v>0</v>
      </c>
      <c r="D25" s="13">
        <f>D23-D24</f>
        <v>0</v>
      </c>
      <c r="E25" s="13">
        <v>0</v>
      </c>
      <c r="F25" s="13">
        <v>0</v>
      </c>
      <c r="G25" s="20">
        <f t="shared" si="0"/>
        <v>0</v>
      </c>
      <c r="H25" s="21">
        <v>0</v>
      </c>
      <c r="I25" s="12">
        <f t="shared" si="3"/>
        <v>0</v>
      </c>
    </row>
    <row r="26" spans="1:9" ht="60" x14ac:dyDescent="0.25">
      <c r="A26" s="17">
        <v>8</v>
      </c>
      <c r="B26" s="5" t="s">
        <v>26</v>
      </c>
      <c r="C26" s="13">
        <v>62226.6</v>
      </c>
      <c r="D26" s="13">
        <v>36448.76</v>
      </c>
      <c r="E26" s="13">
        <f t="shared" ref="E26:F26" si="9">E27+E28</f>
        <v>60877.15</v>
      </c>
      <c r="F26" s="13">
        <f t="shared" si="9"/>
        <v>42056.95</v>
      </c>
      <c r="G26" s="20">
        <f t="shared" si="0"/>
        <v>-18820.200000000004</v>
      </c>
      <c r="H26" s="21">
        <f t="shared" si="2"/>
        <v>69.084952235773187</v>
      </c>
      <c r="I26" s="12">
        <f t="shared" si="3"/>
        <v>5608.1899999999951</v>
      </c>
    </row>
    <row r="27" spans="1:9" ht="15" x14ac:dyDescent="0.25">
      <c r="A27" s="17"/>
      <c r="B27" s="5" t="s">
        <v>0</v>
      </c>
      <c r="C27" s="13">
        <v>62226.6</v>
      </c>
      <c r="D27" s="13">
        <v>36448.76</v>
      </c>
      <c r="E27" s="13">
        <v>60877.15</v>
      </c>
      <c r="F27" s="13">
        <v>42056.95</v>
      </c>
      <c r="G27" s="20">
        <f t="shared" si="0"/>
        <v>-18820.200000000004</v>
      </c>
      <c r="H27" s="21">
        <f t="shared" si="2"/>
        <v>69.084952235773187</v>
      </c>
      <c r="I27" s="12">
        <f t="shared" si="3"/>
        <v>5608.1899999999951</v>
      </c>
    </row>
    <row r="28" spans="1:9" ht="15" x14ac:dyDescent="0.25">
      <c r="A28" s="17"/>
      <c r="B28" s="5" t="s">
        <v>1</v>
      </c>
      <c r="C28" s="13">
        <v>0</v>
      </c>
      <c r="D28" s="13">
        <f>D26-D27</f>
        <v>0</v>
      </c>
      <c r="E28" s="13"/>
      <c r="F28" s="13"/>
      <c r="G28" s="20">
        <f t="shared" si="0"/>
        <v>0</v>
      </c>
      <c r="H28" s="21">
        <v>0</v>
      </c>
      <c r="I28" s="12">
        <f t="shared" si="3"/>
        <v>0</v>
      </c>
    </row>
    <row r="29" spans="1:9" ht="75" x14ac:dyDescent="0.25">
      <c r="A29" s="17">
        <v>9</v>
      </c>
      <c r="B29" s="4" t="s">
        <v>16</v>
      </c>
      <c r="C29" s="13">
        <v>1976132.52</v>
      </c>
      <c r="D29" s="13">
        <v>601813.13</v>
      </c>
      <c r="E29" s="13">
        <f t="shared" ref="E29:F29" si="10">E30+E31</f>
        <v>1533056.13</v>
      </c>
      <c r="F29" s="13">
        <f t="shared" si="10"/>
        <v>925688.26</v>
      </c>
      <c r="G29" s="20">
        <f t="shared" si="0"/>
        <v>-607367.86999999988</v>
      </c>
      <c r="H29" s="21">
        <f t="shared" si="2"/>
        <v>60.381889605046624</v>
      </c>
      <c r="I29" s="12">
        <f t="shared" si="3"/>
        <v>323875.13</v>
      </c>
    </row>
    <row r="30" spans="1:9" ht="15" x14ac:dyDescent="0.25">
      <c r="A30" s="17" t="s">
        <v>3</v>
      </c>
      <c r="B30" s="4" t="s">
        <v>0</v>
      </c>
      <c r="C30" s="13">
        <v>533413.37</v>
      </c>
      <c r="D30" s="13">
        <v>316374.05</v>
      </c>
      <c r="E30" s="13">
        <v>799561.8</v>
      </c>
      <c r="F30" s="13">
        <v>405431.82</v>
      </c>
      <c r="G30" s="20">
        <f t="shared" si="0"/>
        <v>-394129.98000000004</v>
      </c>
      <c r="H30" s="21">
        <f t="shared" si="2"/>
        <v>50.706752123475631</v>
      </c>
      <c r="I30" s="12">
        <f t="shared" si="3"/>
        <v>89057.770000000019</v>
      </c>
    </row>
    <row r="31" spans="1:9" ht="15" x14ac:dyDescent="0.25">
      <c r="A31" s="17" t="s">
        <v>3</v>
      </c>
      <c r="B31" s="4" t="s">
        <v>1</v>
      </c>
      <c r="C31" s="13">
        <f>C29-C30</f>
        <v>1442719.15</v>
      </c>
      <c r="D31" s="13">
        <f>D29-D30</f>
        <v>285439.08</v>
      </c>
      <c r="E31" s="13">
        <v>733494.33</v>
      </c>
      <c r="F31" s="13">
        <v>520256.44</v>
      </c>
      <c r="G31" s="20">
        <f t="shared" si="0"/>
        <v>-213237.88999999996</v>
      </c>
      <c r="H31" s="21">
        <f t="shared" si="2"/>
        <v>70.92848829519923</v>
      </c>
      <c r="I31" s="12">
        <f t="shared" si="3"/>
        <v>234817.36</v>
      </c>
    </row>
    <row r="32" spans="1:9" ht="60" x14ac:dyDescent="0.25">
      <c r="A32" s="17">
        <v>10</v>
      </c>
      <c r="B32" s="4" t="s">
        <v>15</v>
      </c>
      <c r="C32" s="13">
        <v>9949.2000000000007</v>
      </c>
      <c r="D32" s="13">
        <v>5934.48</v>
      </c>
      <c r="E32" s="13">
        <f t="shared" ref="E32:F32" si="11">E33+E34</f>
        <v>11905.4</v>
      </c>
      <c r="F32" s="13">
        <f t="shared" si="11"/>
        <v>8884.24</v>
      </c>
      <c r="G32" s="20">
        <f t="shared" si="0"/>
        <v>-3021.16</v>
      </c>
      <c r="H32" s="21">
        <f t="shared" si="2"/>
        <v>74.623616174173065</v>
      </c>
      <c r="I32" s="12">
        <f t="shared" si="3"/>
        <v>2949.76</v>
      </c>
    </row>
    <row r="33" spans="1:9" ht="15" x14ac:dyDescent="0.25">
      <c r="A33" s="17" t="s">
        <v>3</v>
      </c>
      <c r="B33" s="4" t="s">
        <v>0</v>
      </c>
      <c r="C33" s="13">
        <v>9949.2000000000007</v>
      </c>
      <c r="D33" s="13">
        <v>5934.48</v>
      </c>
      <c r="E33" s="13">
        <v>11905.4</v>
      </c>
      <c r="F33" s="13">
        <v>8884.24</v>
      </c>
      <c r="G33" s="20">
        <f t="shared" si="0"/>
        <v>-3021.16</v>
      </c>
      <c r="H33" s="21">
        <f t="shared" si="2"/>
        <v>74.623616174173065</v>
      </c>
      <c r="I33" s="12">
        <f t="shared" si="3"/>
        <v>2949.76</v>
      </c>
    </row>
    <row r="34" spans="1:9" ht="15" x14ac:dyDescent="0.25">
      <c r="A34" s="17" t="s">
        <v>3</v>
      </c>
      <c r="B34" s="4" t="s">
        <v>1</v>
      </c>
      <c r="C34" s="13">
        <v>0</v>
      </c>
      <c r="D34" s="13">
        <f>D32-D33</f>
        <v>0</v>
      </c>
      <c r="E34" s="13"/>
      <c r="F34" s="13"/>
      <c r="G34" s="20">
        <f t="shared" si="0"/>
        <v>0</v>
      </c>
      <c r="H34" s="21">
        <v>0</v>
      </c>
      <c r="I34" s="12">
        <f t="shared" si="3"/>
        <v>0</v>
      </c>
    </row>
    <row r="35" spans="1:9" ht="75" x14ac:dyDescent="0.25">
      <c r="A35" s="17">
        <v>11</v>
      </c>
      <c r="B35" s="4" t="s">
        <v>14</v>
      </c>
      <c r="C35" s="13">
        <v>464929.88</v>
      </c>
      <c r="D35" s="13">
        <v>340983.85</v>
      </c>
      <c r="E35" s="13">
        <f t="shared" ref="E35:F35" si="12">E36+E37</f>
        <v>542634.28</v>
      </c>
      <c r="F35" s="13">
        <f t="shared" si="12"/>
        <v>402390.08</v>
      </c>
      <c r="G35" s="20">
        <f t="shared" si="0"/>
        <v>-140244.20000000001</v>
      </c>
      <c r="H35" s="21">
        <f t="shared" si="2"/>
        <v>74.154931752560856</v>
      </c>
      <c r="I35" s="12">
        <f t="shared" si="3"/>
        <v>61406.23000000004</v>
      </c>
    </row>
    <row r="36" spans="1:9" ht="15" x14ac:dyDescent="0.25">
      <c r="A36" s="17" t="s">
        <v>3</v>
      </c>
      <c r="B36" s="4" t="s">
        <v>0</v>
      </c>
      <c r="C36" s="13">
        <v>436079.76</v>
      </c>
      <c r="D36" s="13">
        <v>319029.12</v>
      </c>
      <c r="E36" s="13">
        <v>497793.58</v>
      </c>
      <c r="F36" s="13">
        <v>369655.44</v>
      </c>
      <c r="G36" s="20">
        <f t="shared" si="0"/>
        <v>-128138.14000000001</v>
      </c>
      <c r="H36" s="21">
        <f t="shared" si="2"/>
        <v>74.258780115243752</v>
      </c>
      <c r="I36" s="12">
        <f t="shared" si="3"/>
        <v>50626.320000000007</v>
      </c>
    </row>
    <row r="37" spans="1:9" ht="15" x14ac:dyDescent="0.25">
      <c r="A37" s="17" t="s">
        <v>3</v>
      </c>
      <c r="B37" s="4" t="s">
        <v>1</v>
      </c>
      <c r="C37" s="13">
        <f>C35-C36</f>
        <v>28850.119999999995</v>
      </c>
      <c r="D37" s="13">
        <f>D35-D36</f>
        <v>21954.729999999981</v>
      </c>
      <c r="E37" s="13">
        <v>44840.7</v>
      </c>
      <c r="F37" s="13">
        <v>32734.639999999999</v>
      </c>
      <c r="G37" s="20">
        <f t="shared" si="0"/>
        <v>-12106.059999999998</v>
      </c>
      <c r="H37" s="21">
        <f t="shared" si="2"/>
        <v>73.002071778540483</v>
      </c>
      <c r="I37" s="12">
        <f t="shared" si="3"/>
        <v>10779.910000000018</v>
      </c>
    </row>
    <row r="38" spans="1:9" ht="30" x14ac:dyDescent="0.25">
      <c r="A38" s="17">
        <v>12</v>
      </c>
      <c r="B38" s="4" t="s">
        <v>13</v>
      </c>
      <c r="C38" s="13">
        <v>370610.99</v>
      </c>
      <c r="D38" s="13">
        <v>225064.18</v>
      </c>
      <c r="E38" s="13">
        <f t="shared" ref="E38:F38" si="13">E39+E40</f>
        <v>458153.58</v>
      </c>
      <c r="F38" s="13">
        <f t="shared" si="13"/>
        <v>296725.04000000004</v>
      </c>
      <c r="G38" s="20">
        <f t="shared" ref="G38:G63" si="14">F38-E38</f>
        <v>-161428.53999999998</v>
      </c>
      <c r="H38" s="21">
        <f t="shared" si="2"/>
        <v>64.765409014156347</v>
      </c>
      <c r="I38" s="12">
        <f t="shared" si="3"/>
        <v>71660.860000000044</v>
      </c>
    </row>
    <row r="39" spans="1:9" ht="15" x14ac:dyDescent="0.25">
      <c r="A39" s="17" t="s">
        <v>3</v>
      </c>
      <c r="B39" s="4" t="s">
        <v>0</v>
      </c>
      <c r="C39" s="13">
        <v>342610.99</v>
      </c>
      <c r="D39" s="13">
        <v>217939.18</v>
      </c>
      <c r="E39" s="13">
        <v>453946.88</v>
      </c>
      <c r="F39" s="13">
        <v>292518.34000000003</v>
      </c>
      <c r="G39" s="20">
        <f t="shared" si="14"/>
        <v>-161428.53999999998</v>
      </c>
      <c r="H39" s="21">
        <f t="shared" si="2"/>
        <v>64.438892057149957</v>
      </c>
      <c r="I39" s="12">
        <f t="shared" si="3"/>
        <v>74579.160000000033</v>
      </c>
    </row>
    <row r="40" spans="1:9" ht="15" x14ac:dyDescent="0.25">
      <c r="A40" s="17" t="s">
        <v>3</v>
      </c>
      <c r="B40" s="4" t="s">
        <v>1</v>
      </c>
      <c r="C40" s="13">
        <f>C38-C39</f>
        <v>28000</v>
      </c>
      <c r="D40" s="13">
        <f>D38-D39</f>
        <v>7125</v>
      </c>
      <c r="E40" s="13">
        <v>4206.7</v>
      </c>
      <c r="F40" s="13">
        <v>4206.7</v>
      </c>
      <c r="G40" s="20">
        <f t="shared" si="14"/>
        <v>0</v>
      </c>
      <c r="H40" s="21">
        <f t="shared" si="2"/>
        <v>100</v>
      </c>
      <c r="I40" s="12">
        <f t="shared" si="3"/>
        <v>-2918.3</v>
      </c>
    </row>
    <row r="41" spans="1:9" ht="45" x14ac:dyDescent="0.25">
      <c r="A41" s="17">
        <v>13</v>
      </c>
      <c r="B41" s="4" t="s">
        <v>12</v>
      </c>
      <c r="C41" s="13">
        <v>148349.6</v>
      </c>
      <c r="D41" s="13">
        <v>106177.43</v>
      </c>
      <c r="E41" s="13">
        <f>E42</f>
        <v>178790.76</v>
      </c>
      <c r="F41" s="13">
        <f>F42</f>
        <v>128857.39</v>
      </c>
      <c r="G41" s="20">
        <f t="shared" si="14"/>
        <v>-49933.37000000001</v>
      </c>
      <c r="H41" s="21">
        <f t="shared" si="2"/>
        <v>72.071616005211908</v>
      </c>
      <c r="I41" s="12">
        <f t="shared" si="3"/>
        <v>22679.960000000006</v>
      </c>
    </row>
    <row r="42" spans="1:9" ht="15" x14ac:dyDescent="0.25">
      <c r="A42" s="17" t="s">
        <v>3</v>
      </c>
      <c r="B42" s="4" t="s">
        <v>0</v>
      </c>
      <c r="C42" s="13">
        <v>148349.6</v>
      </c>
      <c r="D42" s="13">
        <v>106177.43</v>
      </c>
      <c r="E42" s="13">
        <v>178790.76</v>
      </c>
      <c r="F42" s="13">
        <v>128857.39</v>
      </c>
      <c r="G42" s="20">
        <f t="shared" si="14"/>
        <v>-49933.37000000001</v>
      </c>
      <c r="H42" s="21">
        <f t="shared" si="2"/>
        <v>72.071616005211908</v>
      </c>
      <c r="I42" s="12">
        <f t="shared" si="3"/>
        <v>22679.960000000006</v>
      </c>
    </row>
    <row r="43" spans="1:9" ht="30" x14ac:dyDescent="0.25">
      <c r="A43" s="17">
        <v>14</v>
      </c>
      <c r="B43" s="4" t="s">
        <v>11</v>
      </c>
      <c r="C43" s="13">
        <v>32261.1</v>
      </c>
      <c r="D43" s="13">
        <v>22206.62</v>
      </c>
      <c r="E43" s="13">
        <f>E44</f>
        <v>36560.1</v>
      </c>
      <c r="F43" s="13">
        <f>F44</f>
        <v>24168.080000000002</v>
      </c>
      <c r="G43" s="20">
        <f t="shared" si="14"/>
        <v>-12392.019999999997</v>
      </c>
      <c r="H43" s="21">
        <f t="shared" si="2"/>
        <v>66.105070828580892</v>
      </c>
      <c r="I43" s="12">
        <f t="shared" si="3"/>
        <v>1961.4600000000028</v>
      </c>
    </row>
    <row r="44" spans="1:9" ht="15" x14ac:dyDescent="0.25">
      <c r="A44" s="17" t="s">
        <v>3</v>
      </c>
      <c r="B44" s="4" t="s">
        <v>0</v>
      </c>
      <c r="C44" s="13">
        <v>32261.1</v>
      </c>
      <c r="D44" s="13">
        <v>22206.62</v>
      </c>
      <c r="E44" s="13">
        <v>36560.1</v>
      </c>
      <c r="F44" s="13">
        <v>24168.080000000002</v>
      </c>
      <c r="G44" s="20">
        <f t="shared" si="14"/>
        <v>-12392.019999999997</v>
      </c>
      <c r="H44" s="21">
        <f t="shared" si="2"/>
        <v>66.105070828580892</v>
      </c>
      <c r="I44" s="12">
        <f t="shared" si="3"/>
        <v>1961.4600000000028</v>
      </c>
    </row>
    <row r="45" spans="1:9" ht="45" x14ac:dyDescent="0.25">
      <c r="A45" s="17">
        <v>15</v>
      </c>
      <c r="B45" s="4" t="s">
        <v>10</v>
      </c>
      <c r="C45" s="13">
        <v>926918.01</v>
      </c>
      <c r="D45" s="13">
        <v>683557.66</v>
      </c>
      <c r="E45" s="13">
        <f t="shared" ref="E45:F45" si="15">E46+E47</f>
        <v>1166220.1399999999</v>
      </c>
      <c r="F45" s="13">
        <f t="shared" si="15"/>
        <v>788864.31</v>
      </c>
      <c r="G45" s="20">
        <f t="shared" si="14"/>
        <v>-377355.82999999984</v>
      </c>
      <c r="H45" s="21">
        <f t="shared" si="2"/>
        <v>67.64283028073929</v>
      </c>
      <c r="I45" s="12">
        <f t="shared" si="3"/>
        <v>105306.65000000002</v>
      </c>
    </row>
    <row r="46" spans="1:9" ht="15" x14ac:dyDescent="0.25">
      <c r="A46" s="17" t="s">
        <v>3</v>
      </c>
      <c r="B46" s="4" t="s">
        <v>0</v>
      </c>
      <c r="C46" s="13">
        <v>882052.96</v>
      </c>
      <c r="D46" s="13">
        <v>639042.14</v>
      </c>
      <c r="E46" s="13">
        <v>1162222.44</v>
      </c>
      <c r="F46" s="13">
        <v>786148</v>
      </c>
      <c r="G46" s="20">
        <f t="shared" si="14"/>
        <v>-376074.43999999994</v>
      </c>
      <c r="H46" s="21">
        <f t="shared" si="2"/>
        <v>67.64178464838453</v>
      </c>
      <c r="I46" s="12">
        <f t="shared" si="3"/>
        <v>147105.85999999999</v>
      </c>
    </row>
    <row r="47" spans="1:9" ht="20.25" customHeight="1" x14ac:dyDescent="0.25">
      <c r="A47" s="17" t="s">
        <v>3</v>
      </c>
      <c r="B47" s="4" t="s">
        <v>1</v>
      </c>
      <c r="C47" s="13">
        <f>C45-C46</f>
        <v>44865.050000000047</v>
      </c>
      <c r="D47" s="13">
        <f>D45-D46</f>
        <v>44515.520000000019</v>
      </c>
      <c r="E47" s="13">
        <v>3997.7</v>
      </c>
      <c r="F47" s="13">
        <v>2716.31</v>
      </c>
      <c r="G47" s="20">
        <f t="shared" si="14"/>
        <v>-1281.3899999999999</v>
      </c>
      <c r="H47" s="21">
        <f t="shared" si="2"/>
        <v>67.946819421167177</v>
      </c>
      <c r="I47" s="12">
        <f t="shared" si="3"/>
        <v>-41799.210000000021</v>
      </c>
    </row>
    <row r="48" spans="1:9" ht="105" x14ac:dyDescent="0.25">
      <c r="A48" s="17">
        <v>16</v>
      </c>
      <c r="B48" s="4" t="s">
        <v>30</v>
      </c>
      <c r="C48" s="13">
        <v>82938.03</v>
      </c>
      <c r="D48" s="13">
        <v>62319.59</v>
      </c>
      <c r="E48" s="13">
        <f t="shared" ref="E48:F48" si="16">E49+E50</f>
        <v>98016.65</v>
      </c>
      <c r="F48" s="13">
        <f t="shared" si="16"/>
        <v>75914.64</v>
      </c>
      <c r="G48" s="20">
        <f t="shared" si="14"/>
        <v>-22102.009999999995</v>
      </c>
      <c r="H48" s="21">
        <f t="shared" si="2"/>
        <v>77.45075964134665</v>
      </c>
      <c r="I48" s="12">
        <f t="shared" si="3"/>
        <v>13595.050000000003</v>
      </c>
    </row>
    <row r="49" spans="1:9" ht="15" x14ac:dyDescent="0.25">
      <c r="A49" s="17" t="s">
        <v>3</v>
      </c>
      <c r="B49" s="4" t="s">
        <v>0</v>
      </c>
      <c r="C49" s="13">
        <v>82738.03</v>
      </c>
      <c r="D49" s="13">
        <v>62249.21</v>
      </c>
      <c r="E49" s="13">
        <v>98016.65</v>
      </c>
      <c r="F49" s="13">
        <v>75914.64</v>
      </c>
      <c r="G49" s="20">
        <f t="shared" si="14"/>
        <v>-22102.009999999995</v>
      </c>
      <c r="H49" s="21">
        <f t="shared" si="2"/>
        <v>77.45075964134665</v>
      </c>
      <c r="I49" s="12">
        <f t="shared" si="3"/>
        <v>13665.43</v>
      </c>
    </row>
    <row r="50" spans="1:9" s="11" customFormat="1" ht="18" customHeight="1" x14ac:dyDescent="0.25">
      <c r="A50" s="17"/>
      <c r="B50" s="4" t="s">
        <v>1</v>
      </c>
      <c r="C50" s="13">
        <f>C48-C49</f>
        <v>200</v>
      </c>
      <c r="D50" s="13">
        <f>D48-D49</f>
        <v>70.379999999997381</v>
      </c>
      <c r="E50" s="13"/>
      <c r="F50" s="13"/>
      <c r="G50" s="20">
        <f t="shared" si="14"/>
        <v>0</v>
      </c>
      <c r="H50" s="21">
        <v>0</v>
      </c>
      <c r="I50" s="12">
        <f t="shared" si="3"/>
        <v>-70.379999999997381</v>
      </c>
    </row>
    <row r="51" spans="1:9" ht="45" x14ac:dyDescent="0.25">
      <c r="A51" s="17">
        <v>17</v>
      </c>
      <c r="B51" s="4" t="s">
        <v>9</v>
      </c>
      <c r="C51" s="13">
        <v>16748.7</v>
      </c>
      <c r="D51" s="13">
        <v>57.5</v>
      </c>
      <c r="E51" s="13">
        <f t="shared" ref="E51:F51" si="17">E52+E53</f>
        <v>10173.299999999999</v>
      </c>
      <c r="F51" s="13">
        <f t="shared" si="17"/>
        <v>256.77</v>
      </c>
      <c r="G51" s="20">
        <f t="shared" si="14"/>
        <v>-9916.5299999999988</v>
      </c>
      <c r="H51" s="21">
        <f t="shared" si="2"/>
        <v>2.5239597770634901</v>
      </c>
      <c r="I51" s="12">
        <f t="shared" si="3"/>
        <v>199.26999999999998</v>
      </c>
    </row>
    <row r="52" spans="1:9" ht="15" x14ac:dyDescent="0.25">
      <c r="A52" s="17" t="s">
        <v>3</v>
      </c>
      <c r="B52" s="4" t="s">
        <v>0</v>
      </c>
      <c r="C52" s="13">
        <v>10090.700000000001</v>
      </c>
      <c r="D52" s="13">
        <v>57.5</v>
      </c>
      <c r="E52" s="13">
        <v>10173.299999999999</v>
      </c>
      <c r="F52" s="13">
        <v>256.77</v>
      </c>
      <c r="G52" s="20">
        <f t="shared" si="14"/>
        <v>-9916.5299999999988</v>
      </c>
      <c r="H52" s="21">
        <f t="shared" si="2"/>
        <v>2.5239597770634901</v>
      </c>
      <c r="I52" s="12">
        <f t="shared" si="3"/>
        <v>199.26999999999998</v>
      </c>
    </row>
    <row r="53" spans="1:9" s="8" customFormat="1" ht="18" customHeight="1" x14ac:dyDescent="0.25">
      <c r="A53" s="17"/>
      <c r="B53" s="4" t="s">
        <v>1</v>
      </c>
      <c r="C53" s="13">
        <f>C51-C52</f>
        <v>6658</v>
      </c>
      <c r="D53" s="13">
        <f>D51-D52</f>
        <v>0</v>
      </c>
      <c r="E53" s="13">
        <v>0</v>
      </c>
      <c r="F53" s="13">
        <v>0</v>
      </c>
      <c r="G53" s="20">
        <f t="shared" si="14"/>
        <v>0</v>
      </c>
      <c r="H53" s="21">
        <v>0</v>
      </c>
      <c r="I53" s="12">
        <f t="shared" si="3"/>
        <v>0</v>
      </c>
    </row>
    <row r="54" spans="1:9" ht="60" x14ac:dyDescent="0.25">
      <c r="A54" s="17">
        <v>18</v>
      </c>
      <c r="B54" s="4" t="s">
        <v>8</v>
      </c>
      <c r="C54" s="13">
        <v>36954.400000000001</v>
      </c>
      <c r="D54" s="13">
        <v>21047.24</v>
      </c>
      <c r="E54" s="13">
        <f>E55</f>
        <v>41157.870000000003</v>
      </c>
      <c r="F54" s="13">
        <f>F55</f>
        <v>23150.22</v>
      </c>
      <c r="G54" s="20">
        <f>F53-E53</f>
        <v>0</v>
      </c>
      <c r="H54" s="21">
        <f t="shared" si="2"/>
        <v>56.24737140187284</v>
      </c>
      <c r="I54" s="12">
        <f t="shared" si="3"/>
        <v>2102.9799999999996</v>
      </c>
    </row>
    <row r="55" spans="1:9" ht="15" x14ac:dyDescent="0.25">
      <c r="A55" s="17" t="s">
        <v>3</v>
      </c>
      <c r="B55" s="4" t="s">
        <v>0</v>
      </c>
      <c r="C55" s="13">
        <v>36954.400000000001</v>
      </c>
      <c r="D55" s="13">
        <v>21047.24</v>
      </c>
      <c r="E55" s="13">
        <v>41157.870000000003</v>
      </c>
      <c r="F55" s="13">
        <v>23150.22</v>
      </c>
      <c r="G55" s="20">
        <f t="shared" si="14"/>
        <v>-18007.650000000001</v>
      </c>
      <c r="H55" s="21">
        <f t="shared" si="2"/>
        <v>56.24737140187284</v>
      </c>
      <c r="I55" s="12">
        <f t="shared" si="3"/>
        <v>2102.9799999999996</v>
      </c>
    </row>
    <row r="56" spans="1:9" ht="60" x14ac:dyDescent="0.25">
      <c r="A56" s="17">
        <v>19</v>
      </c>
      <c r="B56" s="4" t="s">
        <v>7</v>
      </c>
      <c r="C56" s="13">
        <v>485851.53</v>
      </c>
      <c r="D56" s="13">
        <v>333026.38</v>
      </c>
      <c r="E56" s="13">
        <f t="shared" ref="E56" si="18">E57+E58</f>
        <v>592503.65999999992</v>
      </c>
      <c r="F56" s="13">
        <f>F57+F58</f>
        <v>381779.70999999996</v>
      </c>
      <c r="G56" s="20">
        <f t="shared" si="14"/>
        <v>-210723.94999999995</v>
      </c>
      <c r="H56" s="21">
        <f t="shared" si="2"/>
        <v>64.434996063990553</v>
      </c>
      <c r="I56" s="12">
        <f t="shared" si="3"/>
        <v>48753.329999999958</v>
      </c>
    </row>
    <row r="57" spans="1:9" ht="15" x14ac:dyDescent="0.25">
      <c r="A57" s="17"/>
      <c r="B57" s="4" t="s">
        <v>0</v>
      </c>
      <c r="C57" s="13">
        <v>474941.05</v>
      </c>
      <c r="D57" s="13">
        <v>329136.89</v>
      </c>
      <c r="E57" s="13">
        <v>580999.21</v>
      </c>
      <c r="F57" s="13">
        <v>374808.29</v>
      </c>
      <c r="G57" s="20">
        <f t="shared" si="14"/>
        <v>-206190.91999999998</v>
      </c>
      <c r="H57" s="21">
        <f t="shared" si="2"/>
        <v>64.510981004604119</v>
      </c>
      <c r="I57" s="12">
        <f t="shared" si="3"/>
        <v>45671.399999999965</v>
      </c>
    </row>
    <row r="58" spans="1:9" ht="18.75" customHeight="1" x14ac:dyDescent="0.25">
      <c r="A58" s="17" t="s">
        <v>3</v>
      </c>
      <c r="B58" s="4" t="s">
        <v>1</v>
      </c>
      <c r="C58" s="13">
        <f>C56-C57</f>
        <v>10910.48000000004</v>
      </c>
      <c r="D58" s="13">
        <f>D56-D57</f>
        <v>3889.4899999999907</v>
      </c>
      <c r="E58" s="13">
        <v>11504.45</v>
      </c>
      <c r="F58" s="13">
        <v>6971.42</v>
      </c>
      <c r="G58" s="20">
        <f t="shared" si="14"/>
        <v>-4533.0300000000007</v>
      </c>
      <c r="H58" s="21">
        <f t="shared" si="2"/>
        <v>60.597594843734385</v>
      </c>
      <c r="I58" s="12">
        <f t="shared" si="3"/>
        <v>3081.9300000000094</v>
      </c>
    </row>
    <row r="59" spans="1:9" ht="45" x14ac:dyDescent="0.25">
      <c r="A59" s="17">
        <v>20</v>
      </c>
      <c r="B59" s="4" t="s">
        <v>6</v>
      </c>
      <c r="C59" s="13">
        <v>633825.32999999996</v>
      </c>
      <c r="D59" s="13">
        <v>393831.86</v>
      </c>
      <c r="E59" s="13">
        <f t="shared" ref="E59:F59" si="19">E60+E61</f>
        <v>695377.6</v>
      </c>
      <c r="F59" s="13">
        <f t="shared" si="19"/>
        <v>476284.33999999997</v>
      </c>
      <c r="G59" s="20">
        <f t="shared" si="14"/>
        <v>-219093.26</v>
      </c>
      <c r="H59" s="21">
        <f t="shared" si="2"/>
        <v>68.492908025797789</v>
      </c>
      <c r="I59" s="12">
        <f t="shared" si="3"/>
        <v>82452.479999999981</v>
      </c>
    </row>
    <row r="60" spans="1:9" ht="15" x14ac:dyDescent="0.25">
      <c r="A60" s="17" t="s">
        <v>3</v>
      </c>
      <c r="B60" s="4" t="s">
        <v>0</v>
      </c>
      <c r="C60" s="13">
        <v>555087.13</v>
      </c>
      <c r="D60" s="13">
        <v>389104.33</v>
      </c>
      <c r="E60" s="13">
        <v>685428.45</v>
      </c>
      <c r="F60" s="13">
        <v>469492.8</v>
      </c>
      <c r="G60" s="20">
        <f t="shared" si="14"/>
        <v>-215935.64999999997</v>
      </c>
      <c r="H60" s="21">
        <f t="shared" si="2"/>
        <v>68.496252234642441</v>
      </c>
      <c r="I60" s="12">
        <f t="shared" si="3"/>
        <v>80388.469999999972</v>
      </c>
    </row>
    <row r="61" spans="1:9" ht="21" customHeight="1" x14ac:dyDescent="0.25">
      <c r="A61" s="17" t="s">
        <v>3</v>
      </c>
      <c r="B61" s="4" t="s">
        <v>1</v>
      </c>
      <c r="C61" s="13">
        <f>C59-C60</f>
        <v>78738.199999999953</v>
      </c>
      <c r="D61" s="13">
        <f>D59-D60</f>
        <v>4727.5299999999697</v>
      </c>
      <c r="E61" s="13">
        <v>9949.15</v>
      </c>
      <c r="F61" s="13">
        <v>6791.54</v>
      </c>
      <c r="G61" s="20">
        <f t="shared" si="14"/>
        <v>-3157.6099999999997</v>
      </c>
      <c r="H61" s="21">
        <f t="shared" si="2"/>
        <v>68.262514888206525</v>
      </c>
      <c r="I61" s="12">
        <f t="shared" si="3"/>
        <v>2064.0100000000302</v>
      </c>
    </row>
    <row r="62" spans="1:9" ht="60" x14ac:dyDescent="0.25">
      <c r="A62" s="17">
        <v>21</v>
      </c>
      <c r="B62" s="4" t="s">
        <v>5</v>
      </c>
      <c r="C62" s="13">
        <v>371539.59</v>
      </c>
      <c r="D62" s="13">
        <v>146210.54</v>
      </c>
      <c r="E62" s="13">
        <f t="shared" ref="E62:F62" si="20">E63+E64</f>
        <v>535286.09</v>
      </c>
      <c r="F62" s="13">
        <f t="shared" si="20"/>
        <v>28984.87</v>
      </c>
      <c r="G62" s="20">
        <f t="shared" si="14"/>
        <v>-506301.22</v>
      </c>
      <c r="H62" s="21">
        <f t="shared" si="2"/>
        <v>5.4148371387719045</v>
      </c>
      <c r="I62" s="12">
        <f t="shared" si="3"/>
        <v>-117225.67000000001</v>
      </c>
    </row>
    <row r="63" spans="1:9" ht="15" x14ac:dyDescent="0.25">
      <c r="A63" s="17" t="s">
        <v>3</v>
      </c>
      <c r="B63" s="4" t="s">
        <v>0</v>
      </c>
      <c r="C63" s="13">
        <v>84564.39</v>
      </c>
      <c r="D63" s="13">
        <v>32240.18</v>
      </c>
      <c r="E63" s="13">
        <v>121480.26</v>
      </c>
      <c r="F63" s="13">
        <v>152.5</v>
      </c>
      <c r="G63" s="20">
        <f t="shared" si="14"/>
        <v>-121327.76</v>
      </c>
      <c r="H63" s="21">
        <f t="shared" si="2"/>
        <v>0.12553479882245888</v>
      </c>
      <c r="I63" s="12">
        <f t="shared" si="3"/>
        <v>-32087.68</v>
      </c>
    </row>
    <row r="64" spans="1:9" ht="15" x14ac:dyDescent="0.25">
      <c r="A64" s="17" t="s">
        <v>3</v>
      </c>
      <c r="B64" s="4" t="s">
        <v>1</v>
      </c>
      <c r="C64" s="13">
        <f>C62-C63</f>
        <v>286975.2</v>
      </c>
      <c r="D64" s="13">
        <f>D62-D63</f>
        <v>113970.36000000002</v>
      </c>
      <c r="E64" s="13">
        <v>413805.83</v>
      </c>
      <c r="F64" s="13">
        <v>28832.37</v>
      </c>
      <c r="G64" s="20">
        <f t="shared" ref="G64:G72" si="21">F64-E64</f>
        <v>-384973.46</v>
      </c>
      <c r="H64" s="21">
        <f t="shared" si="2"/>
        <v>6.967608455395613</v>
      </c>
      <c r="I64" s="12">
        <f t="shared" si="3"/>
        <v>-85137.99000000002</v>
      </c>
    </row>
    <row r="65" spans="1:9" ht="60" x14ac:dyDescent="0.25">
      <c r="A65" s="17">
        <v>22</v>
      </c>
      <c r="B65" s="4" t="s">
        <v>33</v>
      </c>
      <c r="C65" s="13">
        <v>1256847.01</v>
      </c>
      <c r="D65" s="13">
        <v>893036.21</v>
      </c>
      <c r="E65" s="13">
        <f t="shared" ref="E65:F65" si="22">E66+E67</f>
        <v>584664.13</v>
      </c>
      <c r="F65" s="13">
        <f t="shared" si="22"/>
        <v>395403.25</v>
      </c>
      <c r="G65" s="20">
        <f t="shared" si="21"/>
        <v>-189260.88</v>
      </c>
      <c r="H65" s="21">
        <f t="shared" si="2"/>
        <v>67.629127512919254</v>
      </c>
      <c r="I65" s="12">
        <f t="shared" si="3"/>
        <v>-497632.95999999996</v>
      </c>
    </row>
    <row r="66" spans="1:9" ht="15" x14ac:dyDescent="0.25">
      <c r="A66" s="17" t="s">
        <v>3</v>
      </c>
      <c r="B66" s="4" t="s">
        <v>0</v>
      </c>
      <c r="C66" s="13">
        <v>507808.71</v>
      </c>
      <c r="D66" s="13">
        <v>387197.9</v>
      </c>
      <c r="E66" s="13">
        <v>306057.83</v>
      </c>
      <c r="F66" s="13">
        <v>212758.13</v>
      </c>
      <c r="G66" s="20">
        <f t="shared" si="21"/>
        <v>-93299.700000000012</v>
      </c>
      <c r="H66" s="21">
        <f t="shared" si="2"/>
        <v>69.515663101969977</v>
      </c>
      <c r="I66" s="12">
        <f t="shared" si="3"/>
        <v>-174439.77000000002</v>
      </c>
    </row>
    <row r="67" spans="1:9" ht="20.25" customHeight="1" x14ac:dyDescent="0.25">
      <c r="A67" s="17" t="s">
        <v>3</v>
      </c>
      <c r="B67" s="4" t="s">
        <v>1</v>
      </c>
      <c r="C67" s="13">
        <f>C65-C66</f>
        <v>749038.3</v>
      </c>
      <c r="D67" s="13">
        <f>D65-D66</f>
        <v>505838.30999999994</v>
      </c>
      <c r="E67" s="13">
        <v>278606.3</v>
      </c>
      <c r="F67" s="13">
        <v>182645.12</v>
      </c>
      <c r="G67" s="20">
        <f t="shared" si="21"/>
        <v>-95961.18</v>
      </c>
      <c r="H67" s="21">
        <f t="shared" si="2"/>
        <v>65.556708516641578</v>
      </c>
      <c r="I67" s="12">
        <f t="shared" si="3"/>
        <v>-323193.18999999994</v>
      </c>
    </row>
    <row r="68" spans="1:9" s="9" customFormat="1" ht="60" x14ac:dyDescent="0.25">
      <c r="A68" s="17">
        <v>23</v>
      </c>
      <c r="B68" s="4" t="s">
        <v>28</v>
      </c>
      <c r="C68" s="13">
        <v>2522</v>
      </c>
      <c r="D68" s="13">
        <v>931.49</v>
      </c>
      <c r="E68" s="13">
        <f>E69</f>
        <v>2482.77</v>
      </c>
      <c r="F68" s="13">
        <f>F69</f>
        <v>1129.49</v>
      </c>
      <c r="G68" s="20">
        <f t="shared" ref="G68:G69" si="23">F68-E68</f>
        <v>-1353.28</v>
      </c>
      <c r="H68" s="21">
        <f t="shared" si="2"/>
        <v>45.49313871200313</v>
      </c>
      <c r="I68" s="12">
        <f t="shared" si="3"/>
        <v>198</v>
      </c>
    </row>
    <row r="69" spans="1:9" s="9" customFormat="1" ht="15" x14ac:dyDescent="0.25">
      <c r="A69" s="17" t="s">
        <v>3</v>
      </c>
      <c r="B69" s="4" t="s">
        <v>0</v>
      </c>
      <c r="C69" s="13">
        <v>2522</v>
      </c>
      <c r="D69" s="13">
        <v>931.49</v>
      </c>
      <c r="E69" s="13">
        <v>2482.77</v>
      </c>
      <c r="F69" s="13">
        <v>1129.49</v>
      </c>
      <c r="G69" s="20">
        <f t="shared" si="23"/>
        <v>-1353.28</v>
      </c>
      <c r="H69" s="21">
        <f t="shared" si="2"/>
        <v>45.49313871200313</v>
      </c>
      <c r="I69" s="12">
        <f t="shared" si="3"/>
        <v>198</v>
      </c>
    </row>
    <row r="70" spans="1:9" ht="60" x14ac:dyDescent="0.25">
      <c r="A70" s="17">
        <v>24</v>
      </c>
      <c r="B70" s="4" t="s">
        <v>4</v>
      </c>
      <c r="C70" s="13">
        <v>69382.350000000006</v>
      </c>
      <c r="D70" s="13">
        <v>37944.730000000003</v>
      </c>
      <c r="E70" s="13">
        <f>E71+E72</f>
        <v>125603.12</v>
      </c>
      <c r="F70" s="13">
        <f t="shared" ref="F70" si="24">F71+F72</f>
        <v>92551.040000000008</v>
      </c>
      <c r="G70" s="20">
        <f t="shared" si="21"/>
        <v>-33052.079999999987</v>
      </c>
      <c r="H70" s="21">
        <f t="shared" si="2"/>
        <v>73.685303358706392</v>
      </c>
      <c r="I70" s="12">
        <f t="shared" si="3"/>
        <v>54606.310000000005</v>
      </c>
    </row>
    <row r="71" spans="1:9" ht="15" x14ac:dyDescent="0.25">
      <c r="A71" s="17" t="s">
        <v>3</v>
      </c>
      <c r="B71" s="4" t="s">
        <v>0</v>
      </c>
      <c r="C71" s="13">
        <v>46908.85</v>
      </c>
      <c r="D71" s="13">
        <v>30227.91</v>
      </c>
      <c r="E71" s="13">
        <v>122633.12</v>
      </c>
      <c r="F71" s="13">
        <v>89592.74</v>
      </c>
      <c r="G71" s="20">
        <f t="shared" si="21"/>
        <v>-33040.37999999999</v>
      </c>
      <c r="H71" s="21">
        <f t="shared" si="2"/>
        <v>73.057539431435828</v>
      </c>
      <c r="I71" s="12">
        <f t="shared" si="3"/>
        <v>59364.83</v>
      </c>
    </row>
    <row r="72" spans="1:9" ht="17.25" customHeight="1" x14ac:dyDescent="0.25">
      <c r="A72" s="17"/>
      <c r="B72" s="4" t="s">
        <v>1</v>
      </c>
      <c r="C72" s="13">
        <f>C70-C71</f>
        <v>22473.500000000007</v>
      </c>
      <c r="D72" s="13">
        <f>D70-D71</f>
        <v>7716.8200000000033</v>
      </c>
      <c r="E72" s="13">
        <v>2970</v>
      </c>
      <c r="F72" s="13">
        <v>2958.3</v>
      </c>
      <c r="G72" s="20">
        <f t="shared" si="21"/>
        <v>-11.699999999999818</v>
      </c>
      <c r="H72" s="21">
        <f t="shared" ref="H72:H77" si="25">F72/E72*100</f>
        <v>99.606060606060609</v>
      </c>
      <c r="I72" s="12">
        <f t="shared" ref="I72:I77" si="26">F72-D72</f>
        <v>-4758.5200000000032</v>
      </c>
    </row>
    <row r="73" spans="1:9" s="10" customFormat="1" ht="45" x14ac:dyDescent="0.25">
      <c r="A73" s="17">
        <v>25</v>
      </c>
      <c r="B73" s="4" t="s">
        <v>29</v>
      </c>
      <c r="C73" s="13">
        <v>1110.94</v>
      </c>
      <c r="D73" s="13">
        <v>176.9</v>
      </c>
      <c r="E73" s="13">
        <f>E74</f>
        <v>951.17</v>
      </c>
      <c r="F73" s="13">
        <f>F74</f>
        <v>700.63</v>
      </c>
      <c r="G73" s="20">
        <f t="shared" ref="G73:G74" si="27">F73-E73</f>
        <v>-250.53999999999996</v>
      </c>
      <c r="H73" s="21">
        <f t="shared" si="25"/>
        <v>73.659808446439641</v>
      </c>
      <c r="I73" s="12">
        <f t="shared" si="26"/>
        <v>523.73</v>
      </c>
    </row>
    <row r="74" spans="1:9" s="10" customFormat="1" ht="15" x14ac:dyDescent="0.25">
      <c r="A74" s="17" t="s">
        <v>3</v>
      </c>
      <c r="B74" s="4" t="s">
        <v>0</v>
      </c>
      <c r="C74" s="13">
        <v>1110.94</v>
      </c>
      <c r="D74" s="13">
        <v>176.9</v>
      </c>
      <c r="E74" s="13">
        <v>951.17</v>
      </c>
      <c r="F74" s="13">
        <v>700.63</v>
      </c>
      <c r="G74" s="20">
        <f t="shared" si="27"/>
        <v>-250.53999999999996</v>
      </c>
      <c r="H74" s="21">
        <f t="shared" si="25"/>
        <v>73.659808446439641</v>
      </c>
      <c r="I74" s="12">
        <f t="shared" si="26"/>
        <v>523.73</v>
      </c>
    </row>
    <row r="75" spans="1:9" ht="30" x14ac:dyDescent="0.25">
      <c r="A75" s="19"/>
      <c r="B75" s="4" t="s">
        <v>2</v>
      </c>
      <c r="C75" s="22">
        <f>C70+C65+C62+C59+C56+C54+C51+C48+C45+C43+C41+C38+C35+C32+C29+C26+C23+C21+C19+C16+C10+C7+C68+C73+C13</f>
        <v>27667040.810000002</v>
      </c>
      <c r="D75" s="22">
        <f>D70+D65+D62+D59+D56+D54+D51+D48+D45+D43+D41+D38+D35+D32+D29+D26+D23+D21+D19+D16+D10+D7+D68+D73+D13</f>
        <v>16969965.959999997</v>
      </c>
      <c r="E75" s="22">
        <f>E70+E65+E62+E59+E56+E54+E51+E48+E45+E43+E41+E38+E35+E32+E29+E26+E23+E21+E19+E16+E10+E7+E68+E73+E13</f>
        <v>29176617.510000002</v>
      </c>
      <c r="F75" s="22">
        <f>F70+F65+F62+F59+F56+F54+F51+F48+F45+F43+F41+F38+F35+F32+F29+F26+F23+F21+F19+F16+F10+F7+F68+F73+F13</f>
        <v>17181416.819999997</v>
      </c>
      <c r="G75" s="22">
        <f>G70+G65+G62+G59+G56+G54+G51+G48+G45+G43+G41+G38+G35+G32+G29+G26+G23+G21+G19+G16+G10+G7</f>
        <v>-11951271.42</v>
      </c>
      <c r="H75" s="21">
        <f t="shared" si="25"/>
        <v>58.887624016427651</v>
      </c>
      <c r="I75" s="12">
        <f t="shared" si="26"/>
        <v>211450.8599999994</v>
      </c>
    </row>
    <row r="76" spans="1:9" ht="15" x14ac:dyDescent="0.25">
      <c r="A76" s="19"/>
      <c r="B76" s="4" t="s">
        <v>0</v>
      </c>
      <c r="C76" s="23">
        <f>C71+C66+C63+C60+C57+C55+C52+C49+C46+C44+C42+C39+C36+C33+C30+C27+C24+C22+C20+C17+C11+C8+C74+C69+C14</f>
        <v>10491090.309999999</v>
      </c>
      <c r="D76" s="23">
        <f>D71+D66+D63+D60+D57+D55+D52+D49+D46+D44+D42+D39+D36+D33+D30+D27+D24+D22+D20+D17+D11+D8+D74+D69+D14</f>
        <v>6980394.9299999997</v>
      </c>
      <c r="E76" s="23">
        <f>E71+E66+E63+E60+E57+E55+E52+E49+E46+E44+E42+E39+E36+E33+E30+E27+E24+E22+E20+E17+E11+E8+E74+E69+E14</f>
        <v>11965949.279999999</v>
      </c>
      <c r="F76" s="23">
        <f>F71+F66+F63+F60+F57+F55+F52+F49+F46+F44+F42+F39+F36+F33+F30+F27+F24+F22+F20+F17+F11+F8+F74+F69+F14</f>
        <v>7801872</v>
      </c>
      <c r="G76" s="23">
        <f>G71+G66+G63+G60+G57+G55+G52+G49+G46+G44+G42+G39+G36+G33+G30+G27+G24+G22+G20+G17+G11+G8</f>
        <v>-4139813.5500000003</v>
      </c>
      <c r="H76" s="21">
        <f t="shared" si="25"/>
        <v>65.20061064474109</v>
      </c>
      <c r="I76" s="12">
        <f t="shared" si="26"/>
        <v>821477.0700000003</v>
      </c>
    </row>
    <row r="77" spans="1:9" ht="15" x14ac:dyDescent="0.25">
      <c r="A77" s="19"/>
      <c r="B77" s="4" t="s">
        <v>1</v>
      </c>
      <c r="C77" s="23">
        <f>C67+C64+C61+C58+C47+C40+C37+C31+C28+C25+C18+C12+C9+C72+C50+C53+C34+C15</f>
        <v>17175950.5</v>
      </c>
      <c r="D77" s="23">
        <f>D67+D64+D61+D58+D47+D40+D37+D31+D28+D25+D18+D12+D9+D72+D50+D53+D34+D15</f>
        <v>9989571.0300000012</v>
      </c>
      <c r="E77" s="23">
        <f>E67+E64+E61+E58+E47+E40+E37+E31+E28+E25+E18+E12+E9+E72+E50+E53+E34+E15</f>
        <v>17210668.23</v>
      </c>
      <c r="F77" s="23">
        <f>F67+F64+F61+F58+F47+F40+F37+F31+F28+F25+F18+F12+F9+F72+F50+F53+F34+F15</f>
        <v>9379544.8200000022</v>
      </c>
      <c r="G77" s="23">
        <f>G67+G64+G61+G58+G47+G40+G37+G31+G28+G25+G18+G12+G9+G72+G50</f>
        <v>-7829465.5200000005</v>
      </c>
      <c r="H77" s="21">
        <f t="shared" si="25"/>
        <v>54.498434893134892</v>
      </c>
      <c r="I77" s="12">
        <f t="shared" si="26"/>
        <v>-610026.20999999903</v>
      </c>
    </row>
    <row r="78" spans="1:9" x14ac:dyDescent="0.2">
      <c r="A78" s="1"/>
      <c r="B78" s="1"/>
    </row>
  </sheetData>
  <mergeCells count="7">
    <mergeCell ref="A2:I2"/>
    <mergeCell ref="A1:I1"/>
    <mergeCell ref="I4:I5"/>
    <mergeCell ref="E4:H4"/>
    <mergeCell ref="C4:D4"/>
    <mergeCell ref="B4:B5"/>
    <mergeCell ref="A4:A5"/>
  </mergeCells>
  <pageMargins left="0.31496062992125984" right="0.11811023622047245" top="0.35433070866141736" bottom="0.15748031496062992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01.04.2024</vt:lpstr>
      <vt:lpstr>'на 01.04.2024'!Заголовки_для_печати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2025-10-14T14:37:34Z</cp:lastPrinted>
  <dcterms:created xsi:type="dcterms:W3CDTF">2021-01-26T10:00:04Z</dcterms:created>
  <dcterms:modified xsi:type="dcterms:W3CDTF">2025-10-14T14:37:42Z</dcterms:modified>
</cp:coreProperties>
</file>